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70" i="1"/>
  <c r="H20" i="1"/>
  <c r="H22" i="1"/>
  <c r="H44" i="1"/>
  <c r="H49" i="1"/>
  <c r="H59" i="1"/>
  <c r="H16" i="1"/>
  <c r="H23" i="1"/>
  <c r="H37" i="1"/>
  <c r="H29" i="1"/>
  <c r="H25" i="1" l="1"/>
  <c r="H33" i="1" l="1"/>
  <c r="H18" i="1" l="1"/>
  <c r="H32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<sst xmlns="http://schemas.openxmlformats.org/spreadsheetml/2006/main" count="78" uniqueCount="50">
  <si>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</si>
  <si>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</si>
  <si>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</si>
  <si>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</si>
  <si>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</si>
  <si>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</si>
  <si>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</si>
  <si>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</si>
  <si>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</si>
  <si>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</si>
  <si>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</si>
  <si>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</si>
  <si>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</si>
  <si>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</si>
  <si>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</si>
  <si>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</si>
  <si>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</si>
  <si>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</si>
  <si>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</si>
  <si>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</si>
  <si>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</si>
  <si>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</si>
  <si>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</si>
  <si>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</si>
  <si>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</si>
  <si>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</si>
  <si>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</si>
  <si>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</si>
  <si>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</si>
  <si>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</si>
  <si>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</si>
  <si>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31.10.2024</t>
  </si>
  <si>
    <t>Primljena i neutrošena participacija od 31.10.2024</t>
  </si>
  <si>
    <t xml:space="preserve">Dana 31.10.2024.godine Dom zdravlja Požarevac je izvršio plaćanje prema dobavljačima: </t>
  </si>
  <si>
    <t>Sopharma Trading</t>
  </si>
  <si>
    <t>Vega</t>
  </si>
  <si>
    <t>Phoenix Pharma</t>
  </si>
  <si>
    <t>Profesional Medic</t>
  </si>
  <si>
    <t>Promedia</t>
  </si>
  <si>
    <t>Atan Mark</t>
  </si>
  <si>
    <t>1104519031</t>
  </si>
  <si>
    <t>1104545512</t>
  </si>
  <si>
    <t>737832/24</t>
  </si>
  <si>
    <t>465628224</t>
  </si>
  <si>
    <t>487369224</t>
  </si>
  <si>
    <t>FA-SM-30-0/24</t>
  </si>
  <si>
    <t>RO-13026/24</t>
  </si>
  <si>
    <t>ifvp-484/24</t>
  </si>
  <si>
    <t>UKUPNO LEKOVI- DIRKTNA PLAĆANJA</t>
  </si>
  <si>
    <t>UKUPNO SANITETSKI MATERIJAL- DIRKTNA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</si>
</sst>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1" zoomScaleNormal="100" workbookViewId="0">
      <selection activeCell="B74" sqref="B7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31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45596</v>
      </c>
      <c r="H12" s="12">
        <v>1744769.64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45596</v>
      </c>
      <c r="H13" s="1">
        <f>H14+H30-H38-H52</f>
        <v>1202912.9500000004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45596</v>
      </c>
      <c r="H14" s="2">
        <f>SUM(H15:H29)</f>
        <v>2092500.0800000005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f>96649+96649</f>
        <v>193298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f>850214.26+50313.45</f>
        <v>900527.71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30</v>
      </c>
      <c r="C22" s="29"/>
      <c r="D22" s="29"/>
      <c r="E22" s="29"/>
      <c r="F22" s="30"/>
      <c r="G22" s="18"/>
      <c r="H22" s="8">
        <f>115796.45-50313.45</f>
        <v>65483</v>
      </c>
      <c r="I22" s="25"/>
      <c r="J22" s="9"/>
    </row>
    <row r="23" spans="2:13" x14ac:dyDescent="0.25">
      <c r="B23" s="28" t="s">
        <v>16</v>
      </c>
      <c r="C23" s="29"/>
      <c r="D23" s="29"/>
      <c r="E23" s="29"/>
      <c r="F23" s="30"/>
      <c r="G23" s="18"/>
      <c r="H23" s="8">
        <f>315489.6</f>
        <v>315489.59999999998</v>
      </c>
      <c r="I23" s="25"/>
      <c r="J23" s="9"/>
      <c r="K23" s="6"/>
    </row>
    <row r="24" spans="2:13" x14ac:dyDescent="0.25">
      <c r="B24" s="28" t="s">
        <v>17</v>
      </c>
      <c r="C24" s="29"/>
      <c r="D24" s="29"/>
      <c r="E24" s="29"/>
      <c r="F24" s="30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8" t="s">
        <v>18</v>
      </c>
      <c r="C25" s="29"/>
      <c r="D25" s="29"/>
      <c r="E25" s="29"/>
      <c r="F25" s="30"/>
      <c r="G25" s="18"/>
      <c r="H25" s="8">
        <f>2438168.95-2214898.11-209095.24+25772+20332+1270319.92-1206012.51+1264381.76-209312.61+272186.68-1357496.53-800-26418.77+826978.2+645128.91-1177113.07-210000-3090</f>
        <v>149031.57999999984</v>
      </c>
      <c r="I25" s="25"/>
      <c r="J25" s="9"/>
      <c r="K25" s="9"/>
      <c r="L25" s="6"/>
      <c r="M25" s="6"/>
    </row>
    <row r="26" spans="2:13" x14ac:dyDescent="0.25">
      <c r="B26" s="28" t="s">
        <v>19</v>
      </c>
      <c r="C26" s="29"/>
      <c r="D26" s="29"/>
      <c r="E26" s="29"/>
      <c r="F26" s="30"/>
      <c r="G26" s="18"/>
      <c r="H26" s="8">
        <v>0</v>
      </c>
      <c r="I26" s="25"/>
      <c r="J26" s="9"/>
      <c r="K26" s="9"/>
      <c r="L26" s="6"/>
    </row>
    <row r="27" spans="2:13" x14ac:dyDescent="0.25">
      <c r="B27" s="28" t="s">
        <v>20</v>
      </c>
      <c r="C27" s="29"/>
      <c r="D27" s="29"/>
      <c r="E27" s="29"/>
      <c r="F27" s="30"/>
      <c r="G27" s="18"/>
      <c r="H27" s="8">
        <v>0</v>
      </c>
      <c r="I27" s="25"/>
      <c r="J27" s="9"/>
      <c r="K27" s="6"/>
    </row>
    <row r="28" spans="2:13" x14ac:dyDescent="0.25">
      <c r="B28" s="28" t="s">
        <v>21</v>
      </c>
      <c r="C28" s="29"/>
      <c r="D28" s="29"/>
      <c r="E28" s="29"/>
      <c r="F28" s="30"/>
      <c r="G28" s="18"/>
      <c r="H28" s="8">
        <v>0</v>
      </c>
      <c r="I28" s="25"/>
      <c r="J28" s="9"/>
      <c r="K28" s="6"/>
      <c r="L28" s="6"/>
    </row>
    <row r="29" spans="2:13" x14ac:dyDescent="0.25">
      <c r="B29" s="28" t="s">
        <v>32</v>
      </c>
      <c r="C29" s="29"/>
      <c r="D29" s="29"/>
      <c r="E29" s="29"/>
      <c r="F29" s="30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</f>
        <v>149506.06000000017</v>
      </c>
      <c r="I29" s="25"/>
      <c r="J29" s="9"/>
      <c r="K29" s="6"/>
      <c r="L29" s="6"/>
    </row>
    <row r="30" spans="2:13" x14ac:dyDescent="0.25">
      <c r="B30" s="31" t="s">
        <v>22</v>
      </c>
      <c r="C30" s="32"/>
      <c r="D30" s="32"/>
      <c r="E30" s="32"/>
      <c r="F30" s="33"/>
      <c r="G30" s="17">
        <v>45596</v>
      </c>
      <c r="H30" s="2">
        <f>H31+H32+H33+H34+H36+H37+H35</f>
        <v>300952.37999999995</v>
      </c>
      <c r="I30" s="9"/>
      <c r="J30" s="9"/>
      <c r="K30" s="6"/>
      <c r="L30" s="6"/>
    </row>
    <row r="31" spans="2:13" x14ac:dyDescent="0.25">
      <c r="B31" s="28" t="s">
        <v>10</v>
      </c>
      <c r="C31" s="29"/>
      <c r="D31" s="29"/>
      <c r="E31" s="29"/>
      <c r="F31" s="30"/>
      <c r="G31" s="19"/>
      <c r="H31" s="10">
        <v>0</v>
      </c>
      <c r="I31" s="9"/>
      <c r="J31" s="9"/>
      <c r="K31" s="6"/>
      <c r="L31" s="6"/>
    </row>
    <row r="32" spans="2:13" x14ac:dyDescent="0.25">
      <c r="B32" s="28" t="s">
        <v>13</v>
      </c>
      <c r="C32" s="29"/>
      <c r="D32" s="29"/>
      <c r="E32" s="29"/>
      <c r="F32" s="30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2" s="9"/>
      <c r="J32" s="9"/>
      <c r="K32" s="6"/>
      <c r="L32" s="6"/>
    </row>
    <row r="33" spans="2:13" x14ac:dyDescent="0.25">
      <c r="B33" s="28" t="s">
        <v>18</v>
      </c>
      <c r="C33" s="29"/>
      <c r="D33" s="29"/>
      <c r="E33" s="29"/>
      <c r="F33" s="30"/>
      <c r="G33" s="19"/>
      <c r="H33" s="8">
        <f>974940+126167.99-540000-519864</f>
        <v>41243.989999999991</v>
      </c>
      <c r="I33" s="9"/>
      <c r="J33" s="9"/>
      <c r="K33" s="6"/>
      <c r="L33" s="6"/>
      <c r="M33" s="6"/>
    </row>
    <row r="34" spans="2:13" x14ac:dyDescent="0.25">
      <c r="B34" s="28" t="s">
        <v>20</v>
      </c>
      <c r="C34" s="29"/>
      <c r="D34" s="29"/>
      <c r="E34" s="29"/>
      <c r="F34" s="30"/>
      <c r="G34" s="19"/>
      <c r="H34" s="8">
        <v>0</v>
      </c>
      <c r="I34" s="9"/>
      <c r="J34" s="9"/>
      <c r="K34" s="6"/>
      <c r="L34" s="6"/>
    </row>
    <row r="35" spans="2:13" x14ac:dyDescent="0.25">
      <c r="B35" s="28" t="s">
        <v>11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3" x14ac:dyDescent="0.25">
      <c r="B36" s="28" t="s">
        <v>21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3" x14ac:dyDescent="0.25">
      <c r="B37" s="28" t="s">
        <v>32</v>
      </c>
      <c r="C37" s="29"/>
      <c r="D37" s="29"/>
      <c r="E37" s="29"/>
      <c r="F37" s="30"/>
      <c r="G37" s="19"/>
      <c r="H37" s="8">
        <f>5588+1759+23076+5588</f>
        <v>36011</v>
      </c>
      <c r="I37" s="9"/>
      <c r="J37" s="9"/>
    </row>
    <row r="38" spans="2:13" x14ac:dyDescent="0.25">
      <c r="B38" s="44" t="s">
        <v>23</v>
      </c>
      <c r="C38" s="45"/>
      <c r="D38" s="45"/>
      <c r="E38" s="45"/>
      <c r="F38" s="46"/>
      <c r="G38" s="20">
        <v>45596</v>
      </c>
      <c r="H38" s="3">
        <f>SUM(H39:H51)</f>
        <v>1190539.51</v>
      </c>
      <c r="I38" s="9"/>
      <c r="J38" s="9"/>
    </row>
    <row r="39" spans="2:13" x14ac:dyDescent="0.25">
      <c r="B39" s="28" t="s">
        <v>10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3" x14ac:dyDescent="0.25">
      <c r="B40" s="28" t="s">
        <v>11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3" x14ac:dyDescent="0.25">
      <c r="B41" s="28" t="s">
        <v>12</v>
      </c>
      <c r="C41" s="29"/>
      <c r="D41" s="29"/>
      <c r="E41" s="29"/>
      <c r="F41" s="30"/>
      <c r="G41" s="18"/>
      <c r="H41" s="10">
        <v>0</v>
      </c>
      <c r="I41" s="9"/>
      <c r="J41" s="9"/>
    </row>
    <row r="42" spans="2:13" x14ac:dyDescent="0.25">
      <c r="B42" s="28" t="s">
        <v>13</v>
      </c>
      <c r="C42" s="29"/>
      <c r="D42" s="29"/>
      <c r="E42" s="29"/>
      <c r="F42" s="30"/>
      <c r="G42" s="18"/>
      <c r="H42" s="10">
        <v>0</v>
      </c>
      <c r="I42" s="9"/>
      <c r="J42" s="23"/>
      <c r="K42" s="6"/>
      <c r="L42" s="6"/>
    </row>
    <row r="43" spans="2:13" x14ac:dyDescent="0.25">
      <c r="B43" s="28" t="s">
        <v>28</v>
      </c>
      <c r="C43" s="29"/>
      <c r="D43" s="29"/>
      <c r="E43" s="29"/>
      <c r="F43" s="30"/>
      <c r="G43" s="18" t="s">
        <v>29</v>
      </c>
      <c r="H43" s="10">
        <v>0</v>
      </c>
      <c r="I43" s="9"/>
      <c r="J43" s="9"/>
      <c r="L43" s="6"/>
    </row>
    <row r="44" spans="2:13" x14ac:dyDescent="0.25">
      <c r="B44" s="28" t="s">
        <v>14</v>
      </c>
      <c r="C44" s="29"/>
      <c r="D44" s="29"/>
      <c r="E44" s="29"/>
      <c r="F44" s="30"/>
      <c r="G44" s="18"/>
      <c r="H44" s="8">
        <f>850214.26</f>
        <v>850214.26</v>
      </c>
      <c r="I44" s="9"/>
      <c r="J44" s="9"/>
    </row>
    <row r="45" spans="2:13" x14ac:dyDescent="0.25">
      <c r="B45" s="28" t="s">
        <v>15</v>
      </c>
      <c r="C45" s="29"/>
      <c r="D45" s="29"/>
      <c r="E45" s="29"/>
      <c r="F45" s="30"/>
      <c r="G45" s="18"/>
      <c r="H45" s="8">
        <v>0</v>
      </c>
      <c r="I45" s="9"/>
      <c r="J45" s="9"/>
      <c r="L45" s="6"/>
    </row>
    <row r="46" spans="2:13" x14ac:dyDescent="0.25">
      <c r="B46" s="28" t="s">
        <v>30</v>
      </c>
      <c r="C46" s="29"/>
      <c r="D46" s="29"/>
      <c r="E46" s="29"/>
      <c r="F46" s="30"/>
      <c r="G46" s="18"/>
      <c r="H46" s="8">
        <v>18275.400000000001</v>
      </c>
      <c r="I46" s="9"/>
      <c r="J46" s="9"/>
      <c r="L46" s="6"/>
    </row>
    <row r="47" spans="2:13" x14ac:dyDescent="0.25">
      <c r="B47" s="28" t="s">
        <v>16</v>
      </c>
      <c r="C47" s="29"/>
      <c r="D47" s="29"/>
      <c r="E47" s="29"/>
      <c r="F47" s="30"/>
      <c r="G47" s="18"/>
      <c r="H47" s="8">
        <v>315489.59999999998</v>
      </c>
      <c r="I47" s="9"/>
      <c r="J47" s="9"/>
    </row>
    <row r="48" spans="2:13" x14ac:dyDescent="0.25">
      <c r="B48" s="28" t="s">
        <v>17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18</v>
      </c>
      <c r="C49" s="29"/>
      <c r="D49" s="29"/>
      <c r="E49" s="29"/>
      <c r="F49" s="30"/>
      <c r="G49" s="18"/>
      <c r="H49" s="8">
        <f>6481+79.25</f>
        <v>6560.25</v>
      </c>
      <c r="I49" s="9"/>
      <c r="J49" s="9"/>
    </row>
    <row r="50" spans="2:12" x14ac:dyDescent="0.25">
      <c r="B50" s="28" t="s">
        <v>20</v>
      </c>
      <c r="C50" s="29"/>
      <c r="D50" s="29"/>
      <c r="E50" s="29"/>
      <c r="F50" s="30"/>
      <c r="G50" s="18"/>
      <c r="H50" s="8">
        <v>0</v>
      </c>
      <c r="I50" s="9"/>
      <c r="J50" s="9"/>
    </row>
    <row r="51" spans="2:12" x14ac:dyDescent="0.25">
      <c r="B51" s="28" t="s">
        <v>21</v>
      </c>
      <c r="C51" s="29"/>
      <c r="D51" s="29"/>
      <c r="E51" s="29"/>
      <c r="F51" s="30"/>
      <c r="G51" s="18"/>
      <c r="H51" s="8">
        <v>0</v>
      </c>
      <c r="I51" s="9"/>
      <c r="J51" s="9"/>
      <c r="K51" s="6"/>
    </row>
    <row r="52" spans="2:12" x14ac:dyDescent="0.25">
      <c r="B52" s="44" t="s">
        <v>24</v>
      </c>
      <c r="C52" s="45"/>
      <c r="D52" s="45"/>
      <c r="E52" s="45"/>
      <c r="F52" s="46"/>
      <c r="G52" s="20">
        <v>45596</v>
      </c>
      <c r="H52" s="3">
        <f>SUM(H53:H58)</f>
        <v>0</v>
      </c>
      <c r="I52" s="9"/>
      <c r="J52" s="9"/>
    </row>
    <row r="53" spans="2:12" x14ac:dyDescent="0.25">
      <c r="B53" s="28" t="s">
        <v>10</v>
      </c>
      <c r="C53" s="29"/>
      <c r="D53" s="29"/>
      <c r="E53" s="29"/>
      <c r="F53" s="30"/>
      <c r="G53" s="19"/>
      <c r="H53" s="10">
        <v>0</v>
      </c>
      <c r="I53" s="9"/>
      <c r="J53" s="9"/>
      <c r="K53" s="6"/>
    </row>
    <row r="54" spans="2:12" x14ac:dyDescent="0.25">
      <c r="B54" s="28" t="s">
        <v>13</v>
      </c>
      <c r="C54" s="29"/>
      <c r="D54" s="29"/>
      <c r="E54" s="29"/>
      <c r="F54" s="30"/>
      <c r="G54" s="19"/>
      <c r="H54" s="10">
        <v>0</v>
      </c>
      <c r="I54" s="9"/>
      <c r="J54" s="23"/>
      <c r="K54" s="6"/>
    </row>
    <row r="55" spans="2:12" x14ac:dyDescent="0.25">
      <c r="B55" s="28" t="s">
        <v>18</v>
      </c>
      <c r="C55" s="29"/>
      <c r="D55" s="29"/>
      <c r="E55" s="29"/>
      <c r="F55" s="30"/>
      <c r="G55" s="19"/>
      <c r="H55" s="8">
        <v>0</v>
      </c>
      <c r="I55" s="9"/>
      <c r="J55" s="9"/>
      <c r="K55" s="6"/>
    </row>
    <row r="56" spans="2:12" x14ac:dyDescent="0.25">
      <c r="B56" s="28" t="s">
        <v>20</v>
      </c>
      <c r="C56" s="29"/>
      <c r="D56" s="29"/>
      <c r="E56" s="29"/>
      <c r="F56" s="30"/>
      <c r="G56" s="19"/>
      <c r="H56" s="1">
        <v>0</v>
      </c>
      <c r="I56" s="9"/>
      <c r="J56" s="9"/>
      <c r="K56" s="6"/>
    </row>
    <row r="57" spans="2:12" x14ac:dyDescent="0.25">
      <c r="B57" s="28" t="s">
        <v>11</v>
      </c>
      <c r="C57" s="29"/>
      <c r="D57" s="29"/>
      <c r="E57" s="29"/>
      <c r="F57" s="30"/>
      <c r="G57" s="19"/>
      <c r="H57" s="1">
        <v>0</v>
      </c>
      <c r="I57" s="9"/>
      <c r="J57" s="9"/>
    </row>
    <row r="58" spans="2:12" x14ac:dyDescent="0.25">
      <c r="B58" s="28" t="s">
        <v>21</v>
      </c>
      <c r="C58" s="29"/>
      <c r="D58" s="29"/>
      <c r="E58" s="29"/>
      <c r="F58" s="30"/>
      <c r="G58" s="19"/>
      <c r="H58" s="1">
        <v>0</v>
      </c>
      <c r="I58" s="9"/>
      <c r="J58" s="9"/>
    </row>
    <row r="59" spans="2:12" x14ac:dyDescent="0.25">
      <c r="B59" s="47" t="s">
        <v>25</v>
      </c>
      <c r="C59" s="48"/>
      <c r="D59" s="48"/>
      <c r="E59" s="48"/>
      <c r="F59" s="49"/>
      <c r="G59" s="21">
        <v>45596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</f>
        <v>541856.69000000018</v>
      </c>
      <c r="I59" s="9"/>
      <c r="K59" s="6"/>
      <c r="L59" s="6"/>
    </row>
    <row r="60" spans="2:12" x14ac:dyDescent="0.25">
      <c r="B60" s="28" t="s">
        <v>26</v>
      </c>
      <c r="C60" s="29"/>
      <c r="D60" s="29"/>
      <c r="E60" s="29"/>
      <c r="F60" s="30"/>
      <c r="G60" s="19"/>
      <c r="H60" s="1">
        <v>0</v>
      </c>
      <c r="I60" s="9"/>
      <c r="J60" s="9"/>
      <c r="L60" s="6"/>
    </row>
    <row r="61" spans="2:12" x14ac:dyDescent="0.25">
      <c r="B61" s="51" t="s">
        <v>27</v>
      </c>
      <c r="C61" s="52"/>
      <c r="D61" s="52"/>
      <c r="E61" s="52"/>
      <c r="F61" s="53"/>
      <c r="G61" s="19"/>
      <c r="H61" s="5">
        <f>H14+H30-H38-H52+H59-H60</f>
        <v>1744769.6400000006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0" t="s">
        <v>33</v>
      </c>
      <c r="C63" s="50"/>
      <c r="D63" s="50"/>
      <c r="E63" s="13"/>
      <c r="F63" s="13"/>
      <c r="G63" s="7"/>
      <c r="H63" s="11"/>
      <c r="I63" s="9"/>
      <c r="J63" s="9"/>
      <c r="K63" s="6"/>
    </row>
    <row r="65" spans="2:4" x14ac:dyDescent="0.25">
      <c r="B65" s="54" t="s">
        <v>34</v>
      </c>
      <c r="C65" s="55">
        <v>52380.9</v>
      </c>
      <c r="D65" s="56" t="s">
        <v>40</v>
      </c>
    </row>
    <row r="66" spans="2:4" x14ac:dyDescent="0.25">
      <c r="B66" s="54" t="s">
        <v>34</v>
      </c>
      <c r="C66" s="55">
        <v>88444.62</v>
      </c>
      <c r="D66" s="56" t="s">
        <v>41</v>
      </c>
    </row>
    <row r="67" spans="2:4" x14ac:dyDescent="0.25">
      <c r="B67" s="54" t="s">
        <v>35</v>
      </c>
      <c r="C67" s="55">
        <v>6422.74</v>
      </c>
      <c r="D67" s="56" t="s">
        <v>42</v>
      </c>
    </row>
    <row r="68" spans="2:4" x14ac:dyDescent="0.25">
      <c r="B68" s="54" t="s">
        <v>36</v>
      </c>
      <c r="C68" s="55">
        <v>206382</v>
      </c>
      <c r="D68" s="56" t="s">
        <v>43</v>
      </c>
    </row>
    <row r="69" spans="2:4" x14ac:dyDescent="0.25">
      <c r="B69" s="54" t="s">
        <v>36</v>
      </c>
      <c r="C69" s="55">
        <v>496584</v>
      </c>
      <c r="D69" s="56" t="s">
        <v>44</v>
      </c>
    </row>
    <row r="70" spans="2:4" x14ac:dyDescent="0.25">
      <c r="B70" s="58" t="s">
        <v>48</v>
      </c>
      <c r="C70" s="57">
        <f>SUM(C65:C69)</f>
        <v>850214.26</v>
      </c>
      <c r="D70" s="56"/>
    </row>
    <row r="71" spans="2:4" x14ac:dyDescent="0.25">
      <c r="B71" s="54" t="s">
        <v>37</v>
      </c>
      <c r="C71" s="55">
        <v>3537.6</v>
      </c>
      <c r="D71" s="56" t="s">
        <v>45</v>
      </c>
    </row>
    <row r="72" spans="2:4" x14ac:dyDescent="0.25">
      <c r="B72" s="54" t="s">
        <v>38</v>
      </c>
      <c r="C72" s="55">
        <v>99792</v>
      </c>
      <c r="D72" s="56" t="s">
        <v>46</v>
      </c>
    </row>
    <row r="73" spans="2:4" x14ac:dyDescent="0.25">
      <c r="B73" s="54" t="s">
        <v>39</v>
      </c>
      <c r="C73" s="55">
        <v>212160</v>
      </c>
      <c r="D73" s="56" t="s">
        <v>47</v>
      </c>
    </row>
    <row r="74" spans="2:4" x14ac:dyDescent="0.25">
      <c r="B74" s="58" t="s">
        <v>49</v>
      </c>
      <c r="C74" s="57">
        <f>SUM(C71:C73)</f>
        <v>315489.59999999998</v>
      </c>
      <c r="D74" s="5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2024-11-01T07:28:37Z</dcterms:modified>
  <cp:category/>
  <cp:contentStatus/>
</cp:coreProperties>
</file>